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C&amp;S Bosley\Dropbox\Chris\LEI Web pages\Guides\"/>
    </mc:Choice>
  </mc:AlternateContent>
  <xr:revisionPtr revIDLastSave="0" documentId="13_ncr:1_{B23B7E09-469E-4E5A-A540-FC6A3DB88717}" xr6:coauthVersionLast="47" xr6:coauthVersionMax="47" xr10:uidLastSave="{00000000-0000-0000-0000-000000000000}"/>
  <bookViews>
    <workbookView xWindow="-108" yWindow="-108" windowWidth="23256" windowHeight="12456" xr2:uid="{CF01DBBB-2A98-4A94-886E-B4B7098E7F75}"/>
  </bookViews>
  <sheets>
    <sheet name="Level C" sheetId="2" r:id="rId1"/>
    <sheet name="Distance C -Middle" sheetId="6" r:id="rId2"/>
    <sheet name="Distance C - Long" sheetId="4" r:id="rId3"/>
  </sheets>
  <definedNames>
    <definedName name="Adjusted_distance" localSheetId="1">'Distance C -Middle'!$I$4</definedName>
    <definedName name="Adjusted_distance">'Distance C - Long'!$I$4</definedName>
    <definedName name="_xlnm.Print_Area" localSheetId="0">'Level C'!$B$2:$E$54</definedName>
    <definedName name="Speed_mins_Km" localSheetId="1">'Distance C -Middle'!$J$4</definedName>
    <definedName name="Speed_mins_Km">'Distance C - Long'!$J$4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4" l="1"/>
  <c r="J14" i="4"/>
  <c r="J13" i="4"/>
  <c r="J12" i="4"/>
  <c r="J11" i="4"/>
  <c r="J10" i="4"/>
  <c r="J9" i="4"/>
  <c r="J8" i="4"/>
  <c r="J15" i="6"/>
  <c r="J14" i="6"/>
  <c r="J13" i="6"/>
  <c r="J12" i="6"/>
  <c r="J11" i="6"/>
  <c r="E11" i="4"/>
  <c r="E11" i="6" l="1"/>
  <c r="E15" i="6"/>
  <c r="E16" i="6" s="1"/>
  <c r="E14" i="6"/>
  <c r="E13" i="6"/>
  <c r="E12" i="6"/>
  <c r="E10" i="6"/>
  <c r="J10" i="6" s="1"/>
  <c r="E9" i="6"/>
  <c r="J9" i="6" s="1"/>
  <c r="E8" i="6"/>
  <c r="J8" i="6" s="1"/>
  <c r="E7" i="6"/>
  <c r="J7" i="6" s="1"/>
  <c r="I4" i="6"/>
  <c r="J4" i="6" s="1"/>
  <c r="G15" i="6" s="1"/>
  <c r="G16" i="6" s="1"/>
  <c r="G11" i="6" s="1"/>
  <c r="K16" i="6" l="1"/>
  <c r="K11" i="6"/>
  <c r="G10" i="6"/>
  <c r="K10" i="6" s="1"/>
  <c r="G8" i="6"/>
  <c r="K8" i="6" s="1"/>
  <c r="G12" i="6"/>
  <c r="K12" i="6" s="1"/>
  <c r="G7" i="6"/>
  <c r="K7" i="6" s="1"/>
  <c r="G13" i="6"/>
  <c r="K13" i="6" s="1"/>
  <c r="G14" i="6"/>
  <c r="K14" i="6" s="1"/>
  <c r="G9" i="6"/>
  <c r="K9" i="6" s="1"/>
  <c r="K15" i="6"/>
  <c r="E15" i="4" l="1"/>
  <c r="E16" i="4" s="1"/>
  <c r="E14" i="4"/>
  <c r="E13" i="4"/>
  <c r="E12" i="4"/>
  <c r="E10" i="4"/>
  <c r="E9" i="4"/>
  <c r="E8" i="4"/>
  <c r="E7" i="4"/>
  <c r="I4" i="4"/>
  <c r="J4" i="4" s="1"/>
  <c r="J7" i="4" l="1"/>
  <c r="G15" i="4"/>
  <c r="G16" i="4" s="1"/>
  <c r="G11" i="4" l="1"/>
  <c r="K11" i="4" s="1"/>
  <c r="K16" i="4"/>
  <c r="G7" i="4"/>
  <c r="K7" i="4" s="1"/>
  <c r="G13" i="4"/>
  <c r="K13" i="4" s="1"/>
  <c r="G8" i="4"/>
  <c r="K8" i="4" s="1"/>
  <c r="G14" i="4"/>
  <c r="K14" i="4" s="1"/>
  <c r="G10" i="4"/>
  <c r="K10" i="4" s="1"/>
  <c r="G12" i="4"/>
  <c r="K12" i="4" s="1"/>
  <c r="G9" i="4"/>
  <c r="K9" i="4" s="1"/>
  <c r="K15" i="4"/>
</calcChain>
</file>

<file path=xl/sharedStrings.xml><?xml version="1.0" encoding="utf-8"?>
<sst xmlns="http://schemas.openxmlformats.org/spreadsheetml/2006/main" count="192" uniqueCount="159">
  <si>
    <t>Notes:</t>
  </si>
  <si>
    <t>Timescale</t>
  </si>
  <si>
    <t>Planner</t>
  </si>
  <si>
    <t>Download latest BOF rules and Appendix B. Revise knowledge of TD levels etc</t>
  </si>
  <si>
    <t>10 weeks</t>
  </si>
  <si>
    <t>Mark out of bounds, forbidden routes, line feature forbidden to cross, and crossing points.</t>
  </si>
  <si>
    <t>8 weeks</t>
  </si>
  <si>
    <t>Visit all potential control sites and viable routes between them. Tape and number the positions where the control is to be placed.</t>
  </si>
  <si>
    <t>Identify and report any map changes needed to mapper</t>
  </si>
  <si>
    <t>7 weeks</t>
  </si>
  <si>
    <t>Amend courses. View Purple Pen Reports and refine courses further.</t>
  </si>
  <si>
    <t>6 weeks</t>
  </si>
  <si>
    <t>4 weeks</t>
  </si>
  <si>
    <t>3 weeks</t>
  </si>
  <si>
    <t>Check and refine control descriptions. Confirm climb for each course.</t>
  </si>
  <si>
    <t>Gaps in circles and lines for each course</t>
  </si>
  <si>
    <t>Position control descriptions on map for each course</t>
  </si>
  <si>
    <t>2 weeks</t>
  </si>
  <si>
    <t>Read and follow instruction to prepare SI boxes. Check SI boxes charge</t>
  </si>
  <si>
    <t>1 week</t>
  </si>
  <si>
    <t>Sort SI boxes, stakes, kites and locks in groups for deploying</t>
  </si>
  <si>
    <t>2 days</t>
  </si>
  <si>
    <t>1 day</t>
  </si>
  <si>
    <t>On day</t>
  </si>
  <si>
    <t>Check all is loaded in car</t>
  </si>
  <si>
    <t>After event</t>
  </si>
  <si>
    <t>Coordinate the collection of controls</t>
  </si>
  <si>
    <t>Week after</t>
  </si>
  <si>
    <t xml:space="preserve">Review routes on Routegadget. </t>
  </si>
  <si>
    <t xml:space="preserve"> Send in expenses claim</t>
  </si>
  <si>
    <t>Controller</t>
  </si>
  <si>
    <t>Organiser</t>
  </si>
  <si>
    <t>15 weeks</t>
  </si>
  <si>
    <t>14 weeks</t>
  </si>
  <si>
    <t>13 weeks</t>
  </si>
  <si>
    <t>Refine draft courses, send provisional course details to organiser and web editor. Confirm map printing arrangements with organiser.</t>
  </si>
  <si>
    <t>Ensure all courses for competitors under 16 are adequately safe and for those over 70 are not too physically difficult.</t>
  </si>
  <si>
    <t>updates to Event Details sheet/web page</t>
  </si>
  <si>
    <t>Add next events. Add event registration number. Add course closure time. Add Lock code to collect courses. Add organiser's emergency telephone number.</t>
  </si>
  <si>
    <t>Agree safety issues with organiser. Consult on Start Lane Notice</t>
  </si>
  <si>
    <t>Send map and courses to controller</t>
  </si>
  <si>
    <t>Collect stakes, kites and locks from previous event or Kit manager</t>
  </si>
  <si>
    <t>Amend map re Controller's comments</t>
  </si>
  <si>
    <t>Sync boxes and put on loops</t>
  </si>
  <si>
    <t>If necessary, deploy some controls in less public locations.</t>
  </si>
  <si>
    <t>Send PP file to results manager</t>
  </si>
  <si>
    <t>Collect controller's SI kit from SI kit manager</t>
  </si>
  <si>
    <t>12  weeks</t>
  </si>
  <si>
    <t>Get copy of map from the map librarian/mapping coordinator.  Find out who the current mapper is and if they are able to make changes in the time available.</t>
  </si>
  <si>
    <t>Add any text lines to Control Descriptions, e.g. road crossings</t>
  </si>
  <si>
    <t>mins</t>
  </si>
  <si>
    <t>Distance Km</t>
  </si>
  <si>
    <t>Climb</t>
  </si>
  <si>
    <t>Adjusted distance</t>
  </si>
  <si>
    <t>Speed mins/Km</t>
  </si>
  <si>
    <t>Course</t>
  </si>
  <si>
    <t>Climb m</t>
  </si>
  <si>
    <t>Distance adjusted for climb</t>
  </si>
  <si>
    <t>Target adjusted dist</t>
  </si>
  <si>
    <t>Target winning time</t>
  </si>
  <si>
    <t>Current Ratio</t>
  </si>
  <si>
    <t>Percent out</t>
  </si>
  <si>
    <t>3.0-4.0</t>
  </si>
  <si>
    <t>Black</t>
  </si>
  <si>
    <t>10.0-14.0</t>
  </si>
  <si>
    <t xml:space="preserve">Notes: </t>
  </si>
  <si>
    <t>Getting good legs and the TD correct is more important than getting the distance precise. So only needs to be within 10% of target and within the target range.</t>
  </si>
  <si>
    <t xml:space="preserve">There is an assumption that the optimum routes and the terrain speed will be similar for this event as for the previous event.  </t>
  </si>
  <si>
    <t>White</t>
  </si>
  <si>
    <t>1.0-1.9</t>
  </si>
  <si>
    <t>Yellow</t>
  </si>
  <si>
    <t>2.0-2.9</t>
  </si>
  <si>
    <t>Orange</t>
  </si>
  <si>
    <t>2.5-3.5</t>
  </si>
  <si>
    <t>Light Green</t>
  </si>
  <si>
    <t>Short Green</t>
  </si>
  <si>
    <t>Green</t>
  </si>
  <si>
    <t>3.5-5.0</t>
  </si>
  <si>
    <t>Blue</t>
  </si>
  <si>
    <t>5.5-7.5</t>
  </si>
  <si>
    <t>Brown</t>
  </si>
  <si>
    <t>8.5-12.0</t>
  </si>
  <si>
    <t>Target distance Ratio</t>
  </si>
  <si>
    <t>Visit to confirm and tape additional sites, remove tape from unused sites, and refine control descriptions. Update the organiser with progress and any further safety concerns.</t>
  </si>
  <si>
    <t>Identify any potential hazards, any dangers that may need tapping off and/or marking on the map.  Report all hazards to the organiser for inclusion in the Risk Assessment</t>
  </si>
  <si>
    <t>This list does not cover how to do each task, or to give the information that is needed.   New planners are advised to get guidance from the Controller or another experienced planner.</t>
  </si>
  <si>
    <t>If you are new to planning at Level C, find an experienced planner to advise you.</t>
  </si>
  <si>
    <t>Confirms permission with the landowner.</t>
  </si>
  <si>
    <t>Identifies any safety issues and advises organiser</t>
  </si>
  <si>
    <t>Drafts risk assessment</t>
  </si>
  <si>
    <t>Checks courses against BOF rules. Feedbacks comments on draft courses, and map changes to the mapper.</t>
  </si>
  <si>
    <t>Checks the taped sites, legs, safety and map accuracy; and feedbacks comments.</t>
  </si>
  <si>
    <t>Plans numbers of helpers needed</t>
  </si>
  <si>
    <t>Checks basic Info on LEI website and writes draft Event Details sheet.</t>
  </si>
  <si>
    <t xml:space="preserve">Visits and confirms taped control sites. Gives feedback on latest courses. </t>
  </si>
  <si>
    <t>Recruits helpers</t>
  </si>
  <si>
    <t>Consider any further course refinements.</t>
  </si>
  <si>
    <t>Consider if another visit is needed to check any changes on the ground (e.g. summer growth) or tape any site changes.</t>
  </si>
  <si>
    <t>Finalise courses and send details to organiser and web editor.</t>
  </si>
  <si>
    <t>May visit sites to finalise and confirm courses</t>
  </si>
  <si>
    <t>Signs Risk Assessment</t>
  </si>
  <si>
    <t>Confirms maps and courses. Sends them on to the Printer.</t>
  </si>
  <si>
    <t>Finalises Risk Assessment</t>
  </si>
  <si>
    <t>Drafts Start Lane Notice</t>
  </si>
  <si>
    <t>Collects organiser's Kit</t>
  </si>
  <si>
    <t xml:space="preserve">Writes notes for helpers. Send helpers list/info to helpers and controller. </t>
  </si>
  <si>
    <t>Send and agree deployment sequence and timetable.</t>
  </si>
  <si>
    <t>Agrees deployment plan</t>
  </si>
  <si>
    <t>Checklist of everything you need to take on the day.</t>
  </si>
  <si>
    <t xml:space="preserve">Sends Final Details sheet to website editor. </t>
  </si>
  <si>
    <t>Allocates kit to the Start and Finish teams and other relevant helpers.</t>
  </si>
  <si>
    <t>Oversees and troubleshoots.</t>
  </si>
  <si>
    <t xml:space="preserve">Reviews routes on Routegadget. </t>
  </si>
  <si>
    <t>Ensures all competitors have finished</t>
  </si>
  <si>
    <t>Visits all control sites to check positioning, numbers and wakes up the boxes.</t>
  </si>
  <si>
    <t>Authorises the Start Team to start first competitor.</t>
  </si>
  <si>
    <t>Downloads latest BOF rules and guidelines</t>
  </si>
  <si>
    <t>Confirms provisional course lengths</t>
  </si>
  <si>
    <t>Steps in  O-Event Planning for Level C Events (eg EM Leagues)</t>
  </si>
  <si>
    <t>Confirm with the Organisers and Events Coordinator the style of the event (eg Night/Day; Middle/Long/Sprint; Urban/Forest)</t>
  </si>
  <si>
    <t>Check with the Organiser confirmation of permission for use of the area and any restrictions (e.g. out of bounds and prohibited crossings), if you will need to contact to landowner at any stage or confirm control sites.</t>
  </si>
  <si>
    <t>Checks suitability of car park and any indoor facility. Confirms with the Permissions Officer</t>
  </si>
  <si>
    <t>Checks the route to the Start(s)/Finish and safety of any road crossings</t>
  </si>
  <si>
    <t xml:space="preserve">Check with the Organiser where the car parking will be. Identify and agree the potential Start and Finish sites (suitable for White/Yellow) and with safe routes from car parking.  </t>
  </si>
  <si>
    <t>Draft courses and send to Controller. If needed, send sites to the Permissions Officer.</t>
  </si>
  <si>
    <t>Checks all details on the map including CDs and courses. Feedbacks comments to planner.</t>
  </si>
  <si>
    <t>Position sequence numbers for each site on each course</t>
  </si>
  <si>
    <t>Prints: Start Lane Notice, RA</t>
  </si>
  <si>
    <t>Plan deployment (to complete by 30 mins before event start) and collection routes on Purple Pen, inform organiser of the number of control collectors needed.  Advise the Treasurer of controls to be left out overnight (time and number of controls).</t>
  </si>
  <si>
    <t>Deploy all controls</t>
  </si>
  <si>
    <t>Time to rest, recuperate and receive compliments!</t>
  </si>
  <si>
    <t>Send PP course and map  files to the Routegadget uploader.  Time to rest and recuperate!</t>
  </si>
  <si>
    <t>Take action if problems of safety or fairness arise. Adjudicates on protests.</t>
  </si>
  <si>
    <t xml:space="preserve">Receives any complaints or protests, consults planner and controller where appropriate. </t>
  </si>
  <si>
    <t xml:space="preserve">This is a checklist of tasks for a Level C Planner with some related Controller's and Planner's tasks. </t>
  </si>
  <si>
    <t>This is deliberately set as a long timescale in order to allow for the unexpected problems and delays that will arise.  Extra course refinements and site visits may be needed. Permissions issues may impact the pan.</t>
  </si>
  <si>
    <t>Assess the optimum course lengths, using BOF ratios and results of earlier events at the venue. Assess climb and take into account. Spreadsheet templates from experienced planners can help with this.</t>
  </si>
  <si>
    <t>Previous winning time of elite competitor on Brown at level C event at this venue:</t>
  </si>
  <si>
    <t>Min/Max length/km</t>
  </si>
  <si>
    <t>Based on BO Rules  - Appendix B 8.6</t>
  </si>
  <si>
    <t>5.0 - 7.0</t>
  </si>
  <si>
    <t>3.5 - 5.0</t>
  </si>
  <si>
    <t>2.5 - 3.5</t>
  </si>
  <si>
    <t>2.2 - 3.1</t>
  </si>
  <si>
    <t>1.5 - 2.1</t>
  </si>
  <si>
    <t>4.0 - 5.5</t>
  </si>
  <si>
    <t>3.0 - 4.2</t>
  </si>
  <si>
    <t>1.0 - 1.5</t>
  </si>
  <si>
    <t>V Short Green</t>
  </si>
  <si>
    <t>1.8 - 2.5</t>
  </si>
  <si>
    <t>For the courses of Technical Difficulty 1, 2 and 3 it is more important that the course is of the correct TD than of the correct length.</t>
  </si>
  <si>
    <t xml:space="preserve"> Getting good legs and the TD correct is more important than getting the distance precise. So only needs to be within 10% of target and within the target range.</t>
  </si>
  <si>
    <t>Based on BO Rules  - Appendix B 9.5</t>
  </si>
  <si>
    <t>Level C Long Distance Planning</t>
  </si>
  <si>
    <t>Level C Middle Distance Planning</t>
  </si>
  <si>
    <t>Previous winning time of elite competitor on Brown at level C Middle distance event at this venue:</t>
  </si>
  <si>
    <t>Experiment on Purple Pen with course ideas, flow, good legs. Check on Rotrgadget that you are not using the same legs as previous event.</t>
  </si>
  <si>
    <t>Updated 18 Nov 2025</t>
  </si>
  <si>
    <t>Check that all kit is returned and SI boxes switched off. Hand over to the Kit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</si>
</sst>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17" x14ac:knownFonts="1">
    <font>
      <sz val="11"/>
      <color theme="1"/>
      <name val="Aptos Narrow"/>
      <family val="2"/>
      <scheme val="minor"/>
    </font>
    <font>
      <sz val="10"/>
      <color theme="1"/>
      <name val="Arial"/>
      <family val="2"/>
    </font>
    <font>
      <b/>
      <sz val="14"/>
      <color rgb="FF7030A0"/>
      <name val="Arial"/>
      <family val="2"/>
    </font>
    <font>
      <b/>
      <sz val="12"/>
      <color rgb="FF7030A0"/>
      <name val="Arial"/>
      <family val="2"/>
    </font>
    <font>
      <sz val="12"/>
      <color theme="1"/>
      <name val="Arial"/>
      <family val="2"/>
    </font>
    <font>
      <sz val="11"/>
      <color theme="1"/>
      <name val="Arial"/>
      <family val="2"/>
    </font>
    <font>
      <sz val="14"/>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i/>
      <sz val="11"/>
      <color theme="1"/>
      <name val="Aptos Narrow"/>
      <family val="2"/>
      <scheme val="minor"/>
    </font>
    <font>
      <b/>
      <sz val="14"/>
      <color theme="1"/>
      <name val="Aptos Narrow"/>
      <family val="2"/>
      <scheme val="minor"/>
    </font>
    <font>
      <i/>
      <sz val="10"/>
      <color theme="1"/>
      <name val="Arial"/>
      <family val="2"/>
    </font>
    <font>
      <b/>
      <sz val="10"/>
      <color rgb="FF7030A0"/>
      <name val="Arial"/>
      <family val="2"/>
    </font>
    <font>
      <b/>
      <sz val="9"/>
      <color rgb="FF7030A0"/>
      <name val="Arial"/>
      <family val="2"/>
    </font>
    <font>
      <sz val="12"/>
      <color rgb="FF000000"/>
      <name val="Times New Roman"/>
      <family val="1"/>
    </font>
    <font>
      <sz val="11"/>
      <color rgb="FF7030A0"/>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s>
  <borders count="19">
    <border>
      <left/>
      <right/>
      <top/>
      <bottom/>
      <diagonal/>
    </border>
    <border>
      <left style="medium">
        <color auto="1"/>
      </left>
      <right style="medium">
        <color auto="1"/>
      </right>
      <top style="medium">
        <color auto="1"/>
      </top>
      <bottom style="medium">
        <color auto="1"/>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62">
    <xf numFmtId="0" fontId="0" fillId="0" borderId="0" xfId="0"/>
    <xf numFmtId="0" fontId="1" fillId="0" borderId="1" xfId="0" applyFont="1" applyBorder="1" applyAlignment="1">
      <alignment horizontal="left" vertical="top" wrapText="1"/>
    </xf>
    <xf numFmtId="0" fontId="2" fillId="0" borderId="0" xfId="0" applyFont="1" applyAlignment="1">
      <alignment horizontal="left" vertical="center" wrapText="1"/>
    </xf>
    <xf numFmtId="0" fontId="3" fillId="0" borderId="0" xfId="0" applyFont="1" applyAlignment="1">
      <alignment horizontal="left" vertical="top" wrapText="1"/>
    </xf>
    <xf numFmtId="0" fontId="1" fillId="0" borderId="0" xfId="0" applyFont="1" applyAlignment="1">
      <alignment horizontal="left" vertical="top" wrapText="1"/>
    </xf>
    <xf numFmtId="0" fontId="6" fillId="0" borderId="0" xfId="0" applyFont="1"/>
    <xf numFmtId="0" fontId="5" fillId="0" borderId="0" xfId="0" applyFont="1"/>
    <xf numFmtId="0" fontId="1" fillId="3" borderId="1" xfId="0" applyFont="1" applyFill="1" applyBorder="1" applyAlignment="1">
      <alignment horizontal="left" vertical="top" wrapText="1"/>
    </xf>
    <xf numFmtId="0" fontId="8" fillId="0" borderId="0" xfId="0" applyFont="1"/>
    <xf numFmtId="0" fontId="8" fillId="3" borderId="0" xfId="0" applyFont="1" applyFill="1" applyAlignment="1">
      <alignment horizontal="right"/>
    </xf>
    <xf numFmtId="0" fontId="8" fillId="3" borderId="0" xfId="0" applyFont="1" applyFill="1" applyAlignment="1">
      <alignment horizontal="right" wrapText="1"/>
    </xf>
    <xf numFmtId="0" fontId="0" fillId="3" borderId="0" xfId="0" applyFill="1" applyAlignment="1">
      <alignment vertical="center"/>
    </xf>
    <xf numFmtId="2" fontId="0" fillId="3" borderId="0" xfId="0" applyNumberFormat="1" applyFill="1" applyAlignment="1">
      <alignment vertical="center"/>
    </xf>
    <xf numFmtId="0" fontId="8" fillId="5" borderId="3" xfId="0" applyFont="1" applyFill="1" applyBorder="1" applyAlignment="1">
      <alignment horizontal="left"/>
    </xf>
    <xf numFmtId="0" fontId="8" fillId="5" borderId="4" xfId="0" applyFont="1" applyFill="1" applyBorder="1" applyAlignment="1">
      <alignment horizontal="right" wrapText="1"/>
    </xf>
    <xf numFmtId="0" fontId="8" fillId="5" borderId="3" xfId="0" applyFont="1" applyFill="1" applyBorder="1" applyAlignment="1">
      <alignment horizontal="right" wrapText="1"/>
    </xf>
    <xf numFmtId="0" fontId="8" fillId="2" borderId="5" xfId="0" applyFont="1" applyFill="1" applyBorder="1" applyAlignment="1">
      <alignment vertical="center" wrapText="1"/>
    </xf>
    <xf numFmtId="0" fontId="0" fillId="0" borderId="7" xfId="0" applyBorder="1" applyAlignment="1">
      <alignment vertical="center" wrapText="1"/>
    </xf>
    <xf numFmtId="0" fontId="0" fillId="2" borderId="0" xfId="0" applyFill="1"/>
    <xf numFmtId="9" fontId="0" fillId="2" borderId="8" xfId="1" applyFont="1" applyFill="1" applyBorder="1"/>
    <xf numFmtId="0" fontId="0" fillId="0" borderId="9" xfId="0" applyBorder="1" applyAlignment="1">
      <alignment vertical="center" wrapText="1"/>
    </xf>
    <xf numFmtId="0" fontId="0" fillId="0" borderId="2" xfId="0" applyBorder="1" applyAlignment="1">
      <alignment vertical="center" wrapText="1"/>
    </xf>
    <xf numFmtId="0" fontId="8" fillId="2" borderId="10" xfId="0" applyFont="1" applyFill="1" applyBorder="1" applyAlignment="1">
      <alignment vertical="center" wrapText="1"/>
    </xf>
    <xf numFmtId="0" fontId="0" fillId="0" borderId="12" xfId="0" applyBorder="1" applyAlignment="1">
      <alignment vertical="center" wrapText="1"/>
    </xf>
    <xf numFmtId="9" fontId="0" fillId="2" borderId="14" xfId="1" applyFont="1" applyFill="1" applyBorder="1"/>
    <xf numFmtId="0" fontId="10" fillId="2" borderId="0" xfId="0" applyFont="1" applyFill="1"/>
    <xf numFmtId="0" fontId="9" fillId="2" borderId="0" xfId="0" applyFont="1" applyFill="1"/>
    <xf numFmtId="2" fontId="9" fillId="2" borderId="0" xfId="0" applyNumberFormat="1" applyFont="1" applyFill="1"/>
    <xf numFmtId="0" fontId="8" fillId="0" borderId="0" xfId="0" applyFont="1" applyAlignment="1">
      <alignment horizontal="left" vertical="top"/>
    </xf>
    <xf numFmtId="0" fontId="11" fillId="0" borderId="0" xfId="0" applyFont="1"/>
    <xf numFmtId="0" fontId="0" fillId="0" borderId="6" xfId="0" applyBorder="1" applyAlignment="1">
      <alignment vertical="center" wrapText="1"/>
    </xf>
    <xf numFmtId="0" fontId="0" fillId="0" borderId="11" xfId="0" applyBorder="1" applyAlignment="1">
      <alignment vertical="center" wrapText="1"/>
    </xf>
    <xf numFmtId="0" fontId="0" fillId="4" borderId="15" xfId="0" applyFill="1" applyBorder="1" applyAlignment="1">
      <alignment vertical="center"/>
    </xf>
    <xf numFmtId="164" fontId="0" fillId="4" borderId="16" xfId="0" applyNumberFormat="1" applyFill="1" applyBorder="1" applyAlignment="1">
      <alignment vertical="center"/>
    </xf>
    <xf numFmtId="0" fontId="0" fillId="4" borderId="17" xfId="0" applyFill="1" applyBorder="1" applyAlignment="1">
      <alignment vertical="center"/>
    </xf>
    <xf numFmtId="164" fontId="0" fillId="0" borderId="9" xfId="0" applyNumberFormat="1" applyBorder="1" applyAlignment="1">
      <alignment vertical="center" wrapText="1"/>
    </xf>
    <xf numFmtId="0" fontId="12" fillId="0" borderId="0" xfId="0" applyFont="1" applyAlignment="1">
      <alignment horizontal="left" vertical="top" wrapText="1"/>
    </xf>
    <xf numFmtId="0" fontId="13" fillId="0" borderId="1" xfId="0" applyFont="1" applyBorder="1" applyAlignment="1">
      <alignment horizontal="left" vertical="top" wrapText="1"/>
    </xf>
    <xf numFmtId="0" fontId="1" fillId="0" borderId="0" xfId="0" applyFont="1"/>
    <xf numFmtId="0" fontId="4" fillId="0" borderId="0" xfId="0" applyFont="1" applyAlignment="1">
      <alignment vertical="top" wrapText="1"/>
    </xf>
    <xf numFmtId="165" fontId="5" fillId="0" borderId="0" xfId="0" applyNumberFormat="1" applyFont="1"/>
    <xf numFmtId="165" fontId="1" fillId="0" borderId="0" xfId="0" applyNumberFormat="1" applyFont="1"/>
    <xf numFmtId="0" fontId="14" fillId="0" borderId="1" xfId="0" applyFont="1" applyBorder="1" applyAlignment="1">
      <alignment horizontal="left" vertical="top" wrapText="1"/>
    </xf>
    <xf numFmtId="0" fontId="1" fillId="4" borderId="1" xfId="0" applyFont="1" applyFill="1" applyBorder="1" applyAlignment="1">
      <alignment horizontal="left" vertical="top" wrapText="1"/>
    </xf>
    <xf numFmtId="0" fontId="15" fillId="0" borderId="0" xfId="0" applyFont="1" applyAlignment="1">
      <alignment vertical="center"/>
    </xf>
    <xf numFmtId="0" fontId="16" fillId="2" borderId="0" xfId="0" applyFont="1" applyFill="1"/>
    <xf numFmtId="0" fontId="16" fillId="2" borderId="13" xfId="0" applyFont="1" applyFill="1" applyBorder="1"/>
    <xf numFmtId="0" fontId="16" fillId="2" borderId="0" xfId="0" applyFont="1" applyFill="1" applyAlignment="1">
      <alignment horizontal="right"/>
    </xf>
    <xf numFmtId="0" fontId="16" fillId="2" borderId="13" xfId="0" applyFont="1" applyFill="1" applyBorder="1" applyAlignment="1">
      <alignment horizontal="right"/>
    </xf>
    <xf numFmtId="0" fontId="8" fillId="3" borderId="0" xfId="0" applyFont="1" applyFill="1" applyAlignment="1">
      <alignment horizontal="left"/>
    </xf>
    <xf numFmtId="0" fontId="0" fillId="0" borderId="0" xfId="0" applyAlignment="1">
      <alignment horizontal="left" vertical="top"/>
    </xf>
    <xf numFmtId="9" fontId="16" fillId="2" borderId="0" xfId="1" applyFont="1" applyFill="1"/>
    <xf numFmtId="9" fontId="16" fillId="2" borderId="13" xfId="1" applyFont="1" applyFill="1" applyBorder="1"/>
    <xf numFmtId="9" fontId="0" fillId="2" borderId="0" xfId="1" applyFont="1" applyFill="1" applyBorder="1"/>
    <xf numFmtId="9" fontId="0" fillId="2" borderId="18" xfId="1" applyFont="1" applyFill="1" applyBorder="1"/>
    <xf numFmtId="164" fontId="0" fillId="2" borderId="0" xfId="0" applyNumberFormat="1" applyFill="1"/>
    <xf numFmtId="164" fontId="0" fillId="2" borderId="13" xfId="0" applyNumberFormat="1" applyFill="1" applyBorder="1"/>
    <xf numFmtId="164" fontId="8" fillId="2" borderId="13" xfId="0" applyNumberFormat="1" applyFont="1" applyFill="1" applyBorder="1"/>
    <xf numFmtId="0" fontId="4" fillId="0" borderId="0" xfId="0" applyFont="1" applyAlignment="1">
      <alignment horizontal="left" vertical="top" wrapText="1"/>
    </xf>
    <xf numFmtId="0" fontId="2" fillId="0" borderId="0" xfId="0" applyFont="1" applyAlignment="1">
      <alignment horizontal="left" vertical="center" wrapText="1"/>
    </xf>
    <xf numFmtId="0" fontId="0" fillId="3" borderId="0" xfId="0" applyFill="1" applyAlignment="1">
      <alignment horizontal="left" vertical="top" wrapText="1"/>
    </xf>
    <xf numFmtId="0" fontId="0" fillId="0" borderId="0" xfId="0" applyAlignment="1">
      <alignment horizontal="left" vertical="top"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EED7-A7EE-4EB3-8DA3-31AE13BB0298}">
  <dimension ref="B2:I55"/>
  <sheetViews>
    <sheetView tabSelected="1" topLeftCell="A46" workbookViewId="0">
      <selection activeCell="F50" sqref="F50"/>
    </sheetView>
  </sheetViews>
  <sheetFormatPr defaultColWidth="8.88671875" defaultRowHeight="13.8" x14ac:dyDescent="0.25"/>
  <cols>
    <col min="1" max="1" width="8.88671875" style="6" customWidth="1"/>
    <col min="2" max="2" width="9.44140625" style="6" customWidth="1"/>
    <col min="3" max="3" width="43.6640625" style="6" customWidth="1"/>
    <col min="4" max="4" width="15.6640625" style="6" customWidth="1"/>
    <col min="5" max="5" width="18.33203125" style="6" customWidth="1"/>
    <col min="6" max="6" width="20.109375" style="6" customWidth="1"/>
    <col min="7" max="8" width="8.88671875" style="6"/>
    <col min="9" max="9" width="20" style="40" customWidth="1"/>
    <col min="10" max="16384" width="8.88671875" style="6"/>
  </cols>
  <sheetData>
    <row r="2" spans="2:9" ht="18" customHeight="1" x14ac:dyDescent="0.25">
      <c r="B2" s="59" t="s">
        <v>118</v>
      </c>
      <c r="C2" s="59"/>
      <c r="D2" s="59"/>
      <c r="E2" s="59"/>
      <c r="F2" s="2"/>
    </row>
    <row r="3" spans="2:9" ht="33" customHeight="1" x14ac:dyDescent="0.25">
      <c r="B3" s="3" t="s">
        <v>0</v>
      </c>
      <c r="C3" s="58" t="s">
        <v>134</v>
      </c>
      <c r="D3" s="58"/>
      <c r="E3" s="58"/>
      <c r="F3" s="39"/>
    </row>
    <row r="4" spans="2:9" ht="46.2" customHeight="1" x14ac:dyDescent="0.25">
      <c r="B4" s="4"/>
      <c r="C4" s="58" t="s">
        <v>135</v>
      </c>
      <c r="D4" s="58"/>
      <c r="E4" s="58"/>
      <c r="F4" s="39"/>
    </row>
    <row r="5" spans="2:9" ht="49.2" customHeight="1" thickBot="1" x14ac:dyDescent="0.3">
      <c r="B5" s="3"/>
      <c r="C5" s="58" t="s">
        <v>85</v>
      </c>
      <c r="D5" s="58"/>
      <c r="E5" s="58"/>
      <c r="F5" s="39"/>
    </row>
    <row r="6" spans="2:9" s="38" customFormat="1" thickBot="1" x14ac:dyDescent="0.3">
      <c r="B6" s="42" t="s">
        <v>1</v>
      </c>
      <c r="C6" s="37" t="s">
        <v>2</v>
      </c>
      <c r="D6" s="37" t="s">
        <v>30</v>
      </c>
      <c r="E6" s="37" t="s">
        <v>31</v>
      </c>
      <c r="I6" s="41"/>
    </row>
    <row r="7" spans="2:9" ht="53.4" thickBot="1" x14ac:dyDescent="0.3">
      <c r="B7" s="43" t="s">
        <v>32</v>
      </c>
      <c r="C7" s="1" t="s">
        <v>48</v>
      </c>
      <c r="D7" s="1"/>
      <c r="E7" s="1" t="s">
        <v>87</v>
      </c>
    </row>
    <row r="8" spans="2:9" ht="40.200000000000003" thickBot="1" x14ac:dyDescent="0.3">
      <c r="B8" s="43"/>
      <c r="C8" s="1" t="s">
        <v>119</v>
      </c>
      <c r="D8" s="1"/>
      <c r="E8" s="1"/>
    </row>
    <row r="9" spans="2:9" ht="66.599999999999994" thickBot="1" x14ac:dyDescent="0.3">
      <c r="B9" s="7"/>
      <c r="C9" s="7" t="s">
        <v>120</v>
      </c>
      <c r="D9" s="7"/>
      <c r="E9" s="7"/>
    </row>
    <row r="10" spans="2:9" ht="27" thickBot="1" x14ac:dyDescent="0.3">
      <c r="B10" s="1"/>
      <c r="C10" s="1" t="s">
        <v>86</v>
      </c>
      <c r="D10" s="1"/>
      <c r="E10" s="1"/>
    </row>
    <row r="11" spans="2:9" ht="40.200000000000003" thickBot="1" x14ac:dyDescent="0.3">
      <c r="B11" s="7" t="s">
        <v>33</v>
      </c>
      <c r="C11" s="7" t="s">
        <v>3</v>
      </c>
      <c r="D11" s="7" t="s">
        <v>116</v>
      </c>
      <c r="E11" s="7"/>
    </row>
    <row r="12" spans="2:9" ht="66.599999999999994" thickBot="1" x14ac:dyDescent="0.3">
      <c r="B12" s="1"/>
      <c r="C12" s="1" t="s">
        <v>136</v>
      </c>
      <c r="D12" s="1" t="s">
        <v>117</v>
      </c>
      <c r="E12" s="1"/>
    </row>
    <row r="13" spans="2:9" ht="66.599999999999994" thickBot="1" x14ac:dyDescent="0.3">
      <c r="B13" s="7" t="s">
        <v>34</v>
      </c>
      <c r="C13" s="7" t="s">
        <v>5</v>
      </c>
      <c r="D13" s="7"/>
      <c r="E13" s="7" t="s">
        <v>121</v>
      </c>
    </row>
    <row r="14" spans="2:9" ht="53.4" thickBot="1" x14ac:dyDescent="0.3">
      <c r="B14" s="43"/>
      <c r="C14" s="43" t="s">
        <v>123</v>
      </c>
      <c r="D14" s="43"/>
      <c r="E14" s="43" t="s">
        <v>122</v>
      </c>
    </row>
    <row r="15" spans="2:9" ht="40.200000000000003" thickBot="1" x14ac:dyDescent="0.3">
      <c r="B15" s="7"/>
      <c r="C15" s="7" t="s">
        <v>156</v>
      </c>
      <c r="D15" s="7"/>
      <c r="E15" s="7"/>
    </row>
    <row r="16" spans="2:9" ht="93" thickBot="1" x14ac:dyDescent="0.3">
      <c r="B16" s="1" t="s">
        <v>47</v>
      </c>
      <c r="C16" s="1" t="s">
        <v>124</v>
      </c>
      <c r="D16" s="1" t="s">
        <v>90</v>
      </c>
      <c r="E16" s="1"/>
    </row>
    <row r="17" spans="2:5" ht="40.200000000000003" thickBot="1" x14ac:dyDescent="0.3">
      <c r="B17" s="7" t="s">
        <v>4</v>
      </c>
      <c r="C17" s="7" t="s">
        <v>35</v>
      </c>
      <c r="D17" s="7" t="s">
        <v>88</v>
      </c>
      <c r="E17" s="7"/>
    </row>
    <row r="18" spans="2:5" ht="79.8" thickBot="1" x14ac:dyDescent="0.3">
      <c r="B18" s="1"/>
      <c r="C18" s="1" t="s">
        <v>7</v>
      </c>
      <c r="D18" s="1" t="s">
        <v>91</v>
      </c>
      <c r="E18" s="1"/>
    </row>
    <row r="19" spans="2:5" ht="53.4" thickBot="1" x14ac:dyDescent="0.3">
      <c r="B19" s="7"/>
      <c r="C19" s="7" t="s">
        <v>84</v>
      </c>
      <c r="D19" s="7"/>
      <c r="E19" s="7" t="s">
        <v>89</v>
      </c>
    </row>
    <row r="20" spans="2:5" ht="27" thickBot="1" x14ac:dyDescent="0.3">
      <c r="B20" s="1"/>
      <c r="C20" s="1" t="s">
        <v>8</v>
      </c>
      <c r="D20" s="1"/>
      <c r="E20" s="1" t="s">
        <v>92</v>
      </c>
    </row>
    <row r="21" spans="2:5" ht="27" thickBot="1" x14ac:dyDescent="0.3">
      <c r="B21" s="7" t="s">
        <v>6</v>
      </c>
      <c r="C21" s="7" t="s">
        <v>10</v>
      </c>
      <c r="D21" s="7"/>
      <c r="E21" s="7"/>
    </row>
    <row r="22" spans="2:5" ht="40.200000000000003" thickBot="1" x14ac:dyDescent="0.3">
      <c r="B22" s="1"/>
      <c r="C22" s="1" t="s">
        <v>36</v>
      </c>
      <c r="D22" s="1"/>
      <c r="E22" s="1"/>
    </row>
    <row r="23" spans="2:5" ht="66.599999999999994" thickBot="1" x14ac:dyDescent="0.3">
      <c r="B23" s="7" t="s">
        <v>9</v>
      </c>
      <c r="C23" s="7" t="s">
        <v>83</v>
      </c>
      <c r="D23" s="7" t="s">
        <v>94</v>
      </c>
      <c r="E23" s="7" t="s">
        <v>93</v>
      </c>
    </row>
    <row r="24" spans="2:5" ht="14.4" thickBot="1" x14ac:dyDescent="0.3">
      <c r="B24" s="1" t="s">
        <v>11</v>
      </c>
      <c r="C24" s="1" t="s">
        <v>96</v>
      </c>
      <c r="D24" s="1"/>
      <c r="E24" s="1" t="s">
        <v>95</v>
      </c>
    </row>
    <row r="25" spans="2:5" ht="40.200000000000003" thickBot="1" x14ac:dyDescent="0.3">
      <c r="B25" s="7"/>
      <c r="C25" s="7" t="s">
        <v>97</v>
      </c>
      <c r="D25" s="7" t="s">
        <v>99</v>
      </c>
      <c r="E25" s="7"/>
    </row>
    <row r="26" spans="2:5" ht="40.200000000000003" thickBot="1" x14ac:dyDescent="0.3">
      <c r="B26" s="1"/>
      <c r="C26" s="1" t="s">
        <v>98</v>
      </c>
      <c r="D26" s="1"/>
      <c r="E26" s="1" t="s">
        <v>37</v>
      </c>
    </row>
    <row r="27" spans="2:5" ht="66.599999999999994" thickBot="1" x14ac:dyDescent="0.3">
      <c r="B27" s="7" t="s">
        <v>12</v>
      </c>
      <c r="C27" s="7" t="s">
        <v>128</v>
      </c>
      <c r="D27" s="7"/>
      <c r="E27" s="7"/>
    </row>
    <row r="28" spans="2:5" ht="66.599999999999994" thickBot="1" x14ac:dyDescent="0.3">
      <c r="B28" s="1"/>
      <c r="C28" s="1" t="s">
        <v>38</v>
      </c>
      <c r="D28" s="1" t="s">
        <v>39</v>
      </c>
      <c r="E28" s="1" t="s">
        <v>37</v>
      </c>
    </row>
    <row r="29" spans="2:5" ht="27" thickBot="1" x14ac:dyDescent="0.3">
      <c r="B29" s="7"/>
      <c r="C29" s="7" t="s">
        <v>14</v>
      </c>
      <c r="D29" s="7"/>
      <c r="E29" s="7"/>
    </row>
    <row r="30" spans="2:5" ht="27" thickBot="1" x14ac:dyDescent="0.3">
      <c r="B30" s="1"/>
      <c r="C30" s="1" t="s">
        <v>49</v>
      </c>
      <c r="D30" s="1"/>
      <c r="E30" s="1"/>
    </row>
    <row r="31" spans="2:5" ht="14.4" thickBot="1" x14ac:dyDescent="0.3">
      <c r="B31" s="7"/>
      <c r="C31" s="7" t="s">
        <v>15</v>
      </c>
      <c r="D31" s="7"/>
      <c r="E31" s="7"/>
    </row>
    <row r="32" spans="2:5" ht="27" thickBot="1" x14ac:dyDescent="0.3">
      <c r="B32" s="1"/>
      <c r="C32" s="1" t="s">
        <v>126</v>
      </c>
      <c r="D32" s="1"/>
      <c r="E32" s="1"/>
    </row>
    <row r="33" spans="2:9" ht="27" thickBot="1" x14ac:dyDescent="0.3">
      <c r="B33" s="7"/>
      <c r="C33" s="7" t="s">
        <v>16</v>
      </c>
      <c r="D33" s="7"/>
      <c r="E33" s="7"/>
    </row>
    <row r="34" spans="2:9" ht="93" thickBot="1" x14ac:dyDescent="0.3">
      <c r="B34" s="1"/>
      <c r="C34" s="1" t="s">
        <v>40</v>
      </c>
      <c r="D34" s="1" t="s">
        <v>125</v>
      </c>
      <c r="E34" s="1"/>
    </row>
    <row r="35" spans="2:9" ht="27" thickBot="1" x14ac:dyDescent="0.3">
      <c r="B35" s="7" t="s">
        <v>13</v>
      </c>
      <c r="C35" s="7" t="s">
        <v>42</v>
      </c>
      <c r="D35" s="7" t="s">
        <v>100</v>
      </c>
      <c r="E35" s="7" t="s">
        <v>102</v>
      </c>
    </row>
    <row r="36" spans="2:9" ht="53.4" thickBot="1" x14ac:dyDescent="0.3">
      <c r="B36" s="1"/>
      <c r="C36" s="1" t="s">
        <v>41</v>
      </c>
      <c r="D36" s="1" t="s">
        <v>101</v>
      </c>
      <c r="E36" s="1" t="s">
        <v>104</v>
      </c>
    </row>
    <row r="37" spans="2:9" ht="53.4" thickBot="1" x14ac:dyDescent="0.3">
      <c r="B37" s="7"/>
      <c r="C37" s="7" t="s">
        <v>18</v>
      </c>
      <c r="D37" s="7" t="s">
        <v>46</v>
      </c>
      <c r="E37" s="7" t="s">
        <v>103</v>
      </c>
    </row>
    <row r="38" spans="2:9" ht="66.599999999999994" thickBot="1" x14ac:dyDescent="0.3">
      <c r="B38" s="1"/>
      <c r="C38" s="1" t="s">
        <v>106</v>
      </c>
      <c r="D38" s="1" t="s">
        <v>107</v>
      </c>
      <c r="E38" s="1" t="s">
        <v>105</v>
      </c>
    </row>
    <row r="39" spans="2:9" ht="40.200000000000003" thickBot="1" x14ac:dyDescent="0.3">
      <c r="B39" s="7" t="s">
        <v>17</v>
      </c>
      <c r="C39" s="7"/>
      <c r="D39" s="7"/>
      <c r="E39" s="7" t="s">
        <v>109</v>
      </c>
    </row>
    <row r="40" spans="2:9" ht="27" thickBot="1" x14ac:dyDescent="0.3">
      <c r="B40" s="1" t="s">
        <v>19</v>
      </c>
      <c r="C40" s="1" t="s">
        <v>20</v>
      </c>
      <c r="D40" s="1"/>
      <c r="E40" s="1" t="s">
        <v>127</v>
      </c>
    </row>
    <row r="41" spans="2:9" ht="14.4" thickBot="1" x14ac:dyDescent="0.3">
      <c r="B41" s="7"/>
      <c r="C41" s="7" t="s">
        <v>45</v>
      </c>
      <c r="D41" s="7"/>
      <c r="E41" s="7"/>
    </row>
    <row r="42" spans="2:9" ht="27" thickBot="1" x14ac:dyDescent="0.3">
      <c r="B42" s="1" t="s">
        <v>21</v>
      </c>
      <c r="C42" s="1" t="s">
        <v>108</v>
      </c>
      <c r="D42" s="1"/>
      <c r="E42" s="1"/>
    </row>
    <row r="43" spans="2:9" ht="14.4" thickBot="1" x14ac:dyDescent="0.3">
      <c r="B43" s="7"/>
      <c r="C43" s="7" t="s">
        <v>43</v>
      </c>
      <c r="D43" s="7"/>
      <c r="E43" s="7"/>
    </row>
    <row r="44" spans="2:9" ht="27" thickBot="1" x14ac:dyDescent="0.3">
      <c r="B44" s="1" t="s">
        <v>22</v>
      </c>
      <c r="C44" s="1" t="s">
        <v>44</v>
      </c>
      <c r="D44" s="1"/>
      <c r="E44" s="1"/>
    </row>
    <row r="45" spans="2:9" ht="53.4" thickBot="1" x14ac:dyDescent="0.3">
      <c r="B45" s="7" t="s">
        <v>23</v>
      </c>
      <c r="C45" s="7" t="s">
        <v>24</v>
      </c>
      <c r="D45" s="7"/>
      <c r="E45" s="7" t="s">
        <v>110</v>
      </c>
    </row>
    <row r="46" spans="2:9" ht="79.8" thickBot="1" x14ac:dyDescent="0.3">
      <c r="B46" s="1"/>
      <c r="C46" s="1" t="s">
        <v>129</v>
      </c>
      <c r="D46" s="1" t="s">
        <v>114</v>
      </c>
      <c r="E46" s="1" t="s">
        <v>111</v>
      </c>
    </row>
    <row r="47" spans="2:9" ht="53.4" thickBot="1" x14ac:dyDescent="0.3">
      <c r="B47" s="7"/>
      <c r="C47" s="7" t="s">
        <v>131</v>
      </c>
      <c r="D47" s="7" t="s">
        <v>115</v>
      </c>
      <c r="E47" s="7"/>
    </row>
    <row r="48" spans="2:9" ht="79.8" thickBot="1" x14ac:dyDescent="0.3">
      <c r="B48" s="1"/>
      <c r="C48" s="4" t="s">
        <v>130</v>
      </c>
      <c r="D48" s="1" t="s">
        <v>132</v>
      </c>
      <c r="E48" s="1" t="s">
        <v>133</v>
      </c>
      <c r="I48" s="44"/>
    </row>
    <row r="49" spans="2:6" ht="40.200000000000003" thickBot="1" x14ac:dyDescent="0.3">
      <c r="B49" s="7" t="s">
        <v>25</v>
      </c>
      <c r="C49" s="7" t="s">
        <v>26</v>
      </c>
      <c r="D49" s="7" t="s">
        <v>113</v>
      </c>
      <c r="E49" s="7"/>
    </row>
    <row r="50" spans="2:6" ht="27" thickBot="1" x14ac:dyDescent="0.3">
      <c r="B50" s="1"/>
      <c r="C50" s="1" t="s">
        <v>158</v>
      </c>
      <c r="D50" s="1"/>
      <c r="E50" s="1"/>
    </row>
    <row r="51" spans="2:6" ht="27" thickBot="1" x14ac:dyDescent="0.3">
      <c r="B51" s="7" t="s">
        <v>27</v>
      </c>
      <c r="C51" s="7" t="s">
        <v>28</v>
      </c>
      <c r="D51" s="7" t="s">
        <v>112</v>
      </c>
      <c r="E51" s="7"/>
    </row>
    <row r="52" spans="2:6" ht="14.4" thickBot="1" x14ac:dyDescent="0.3">
      <c r="B52" s="1"/>
      <c r="C52" s="1" t="s">
        <v>29</v>
      </c>
      <c r="D52" s="1"/>
      <c r="E52" s="1"/>
    </row>
    <row r="53" spans="2:6" x14ac:dyDescent="0.25">
      <c r="B53" s="4"/>
      <c r="C53" s="4"/>
      <c r="D53" s="4"/>
      <c r="E53" s="4"/>
    </row>
    <row r="54" spans="2:6" x14ac:dyDescent="0.25">
      <c r="B54" s="4"/>
      <c r="C54" s="36" t="s">
        <v>157</v>
      </c>
      <c r="D54" s="4"/>
      <c r="E54" s="4"/>
      <c r="F54" s="4"/>
    </row>
    <row r="55" spans="2:6" x14ac:dyDescent="0.25">
      <c r="B55" s="4"/>
      <c r="C55" s="4"/>
      <c r="D55" s="4"/>
      <c r="E55" s="4"/>
      <c r="F55" s="4"/>
    </row>
  </sheetData>
  <mergeCells count="4">
    <mergeCell ref="C3:E3"/>
    <mergeCell ref="C4:E4"/>
    <mergeCell ref="C5:E5"/>
    <mergeCell ref="B2:E2"/>
  </mergeCells>
  <pageMargins left="0.70866141732283472" right="0.7086614173228347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BE01F-D9EB-4114-921A-01381AF71B71}">
  <dimension ref="B2:K20"/>
  <sheetViews>
    <sheetView workbookViewId="0">
      <selection activeCell="L11" sqref="L11"/>
    </sheetView>
  </sheetViews>
  <sheetFormatPr defaultRowHeight="14.4" x14ac:dyDescent="0.3"/>
  <cols>
    <col min="2" max="2" width="15.6640625" customWidth="1"/>
    <col min="3" max="3" width="8.109375" customWidth="1"/>
    <col min="4" max="4" width="7" customWidth="1"/>
    <col min="5" max="6" width="10" customWidth="1"/>
  </cols>
  <sheetData>
    <row r="2" spans="2:11" ht="18" x14ac:dyDescent="0.35">
      <c r="B2" s="29" t="s">
        <v>154</v>
      </c>
      <c r="C2" s="5"/>
      <c r="D2" s="5"/>
      <c r="E2" s="5"/>
      <c r="F2" s="5"/>
      <c r="G2" s="5"/>
      <c r="H2" s="5"/>
      <c r="I2" s="5"/>
      <c r="J2" s="5"/>
      <c r="K2" s="5"/>
    </row>
    <row r="3" spans="2:11" ht="29.4" thickBot="1" x14ac:dyDescent="0.35">
      <c r="B3" s="49" t="s">
        <v>152</v>
      </c>
      <c r="C3" s="9"/>
      <c r="D3" s="9"/>
      <c r="E3" s="9"/>
      <c r="F3" s="9" t="s">
        <v>50</v>
      </c>
      <c r="G3" s="10" t="s">
        <v>51</v>
      </c>
      <c r="H3" s="9" t="s">
        <v>52</v>
      </c>
      <c r="I3" s="10" t="s">
        <v>53</v>
      </c>
      <c r="J3" s="10" t="s">
        <v>54</v>
      </c>
      <c r="K3" s="10"/>
    </row>
    <row r="4" spans="2:11" ht="30" customHeight="1" thickBot="1" x14ac:dyDescent="0.35">
      <c r="B4" s="60" t="s">
        <v>155</v>
      </c>
      <c r="C4" s="60"/>
      <c r="D4" s="60"/>
      <c r="E4" s="60"/>
      <c r="F4" s="32">
        <v>35.340000000000003</v>
      </c>
      <c r="G4" s="33">
        <v>5.4</v>
      </c>
      <c r="H4" s="34">
        <v>100</v>
      </c>
      <c r="I4" s="11">
        <f>G4+H4*0.01</f>
        <v>6.4</v>
      </c>
      <c r="J4" s="12">
        <f>F4/I4</f>
        <v>5.5218750000000005</v>
      </c>
      <c r="K4" s="12"/>
    </row>
    <row r="5" spans="2:11" x14ac:dyDescent="0.3">
      <c r="B5" s="9"/>
      <c r="C5" s="9"/>
      <c r="D5" s="9"/>
      <c r="E5" s="9"/>
      <c r="F5" s="9"/>
      <c r="G5" s="9"/>
      <c r="H5" s="9"/>
      <c r="I5" s="9"/>
      <c r="J5" s="9"/>
      <c r="K5" s="9"/>
    </row>
    <row r="6" spans="2:11" ht="43.8" thickBot="1" x14ac:dyDescent="0.35">
      <c r="B6" s="13" t="s">
        <v>55</v>
      </c>
      <c r="C6" s="14" t="s">
        <v>51</v>
      </c>
      <c r="D6" s="14" t="s">
        <v>56</v>
      </c>
      <c r="E6" s="15" t="s">
        <v>57</v>
      </c>
      <c r="F6" s="15" t="s">
        <v>138</v>
      </c>
      <c r="G6" s="15" t="s">
        <v>58</v>
      </c>
      <c r="H6" s="15" t="s">
        <v>59</v>
      </c>
      <c r="I6" s="15" t="s">
        <v>82</v>
      </c>
      <c r="J6" s="15" t="s">
        <v>60</v>
      </c>
      <c r="K6" s="15" t="s">
        <v>61</v>
      </c>
    </row>
    <row r="7" spans="2:11" x14ac:dyDescent="0.3">
      <c r="B7" s="16" t="s">
        <v>68</v>
      </c>
      <c r="C7" s="30">
        <v>1.2</v>
      </c>
      <c r="D7" s="17">
        <v>30</v>
      </c>
      <c r="E7" s="55">
        <f>C7+D7*0.01</f>
        <v>1.5</v>
      </c>
      <c r="F7" s="47" t="s">
        <v>147</v>
      </c>
      <c r="G7" s="55">
        <f t="shared" ref="G7:G12" si="0">$G$16*I7/$I$16</f>
        <v>1.4940577249575551</v>
      </c>
      <c r="H7" s="18"/>
      <c r="I7" s="51">
        <v>0.2</v>
      </c>
      <c r="J7" s="19">
        <f>E7/$E$16</f>
        <v>0.192</v>
      </c>
      <c r="K7" s="19">
        <f t="shared" ref="K7:K16" si="1">(E7/G7)-1</f>
        <v>3.9772727272728847E-3</v>
      </c>
    </row>
    <row r="8" spans="2:11" x14ac:dyDescent="0.3">
      <c r="B8" s="16" t="s">
        <v>70</v>
      </c>
      <c r="C8" s="20">
        <v>1.7</v>
      </c>
      <c r="D8" s="21">
        <v>35</v>
      </c>
      <c r="E8" s="55">
        <f t="shared" ref="E8:E15" si="2">C8+D8*0.01</f>
        <v>2.0499999999999998</v>
      </c>
      <c r="F8" s="47" t="s">
        <v>144</v>
      </c>
      <c r="G8" s="55">
        <f t="shared" si="0"/>
        <v>2.2410865874363326</v>
      </c>
      <c r="H8" s="18"/>
      <c r="I8" s="51">
        <v>0.3</v>
      </c>
      <c r="J8" s="19">
        <f t="shared" ref="J8:J15" si="3">E8/$E$16</f>
        <v>0.26239999999999997</v>
      </c>
      <c r="K8" s="19">
        <f t="shared" si="1"/>
        <v>-8.5265151515151572E-2</v>
      </c>
    </row>
    <row r="9" spans="2:11" x14ac:dyDescent="0.3">
      <c r="B9" s="16" t="s">
        <v>72</v>
      </c>
      <c r="C9" s="35">
        <v>1.7</v>
      </c>
      <c r="D9" s="21">
        <v>40</v>
      </c>
      <c r="E9" s="55">
        <f t="shared" si="2"/>
        <v>2.1</v>
      </c>
      <c r="F9" s="47" t="s">
        <v>144</v>
      </c>
      <c r="G9" s="55">
        <f t="shared" si="0"/>
        <v>2.2410865874363326</v>
      </c>
      <c r="H9" s="18"/>
      <c r="I9" s="51">
        <v>0.3</v>
      </c>
      <c r="J9" s="19">
        <f t="shared" si="3"/>
        <v>0.26880000000000004</v>
      </c>
      <c r="K9" s="19">
        <f t="shared" si="1"/>
        <v>-6.2954545454545374E-2</v>
      </c>
    </row>
    <row r="10" spans="2:11" ht="15.6" customHeight="1" x14ac:dyDescent="0.3">
      <c r="B10" s="16" t="s">
        <v>74</v>
      </c>
      <c r="C10" s="35">
        <v>3</v>
      </c>
      <c r="D10" s="21">
        <v>55</v>
      </c>
      <c r="E10" s="55">
        <f t="shared" si="2"/>
        <v>3.55</v>
      </c>
      <c r="F10" s="47" t="s">
        <v>143</v>
      </c>
      <c r="G10" s="55">
        <f t="shared" si="0"/>
        <v>3.3616298811544989</v>
      </c>
      <c r="H10" s="18"/>
      <c r="I10" s="51">
        <v>0.45</v>
      </c>
      <c r="J10" s="19">
        <f t="shared" si="3"/>
        <v>0.45439999999999997</v>
      </c>
      <c r="K10" s="19">
        <f t="shared" si="1"/>
        <v>5.6035353535353494E-2</v>
      </c>
    </row>
    <row r="11" spans="2:11" ht="15.6" customHeight="1" x14ac:dyDescent="0.3">
      <c r="B11" s="16" t="s">
        <v>148</v>
      </c>
      <c r="C11" s="20">
        <v>2.2999999999999998</v>
      </c>
      <c r="D11" s="21">
        <v>50</v>
      </c>
      <c r="E11" s="55">
        <f t="shared" si="2"/>
        <v>2.8</v>
      </c>
      <c r="F11" s="47" t="s">
        <v>149</v>
      </c>
      <c r="G11" s="55">
        <f t="shared" si="0"/>
        <v>2.6146010186757214</v>
      </c>
      <c r="H11" s="18"/>
      <c r="I11" s="51">
        <v>0.35</v>
      </c>
      <c r="J11" s="19">
        <f t="shared" si="3"/>
        <v>0.3584</v>
      </c>
      <c r="K11" s="19">
        <f t="shared" si="1"/>
        <v>7.0909090909090811E-2</v>
      </c>
    </row>
    <row r="12" spans="2:11" ht="15" customHeight="1" x14ac:dyDescent="0.3">
      <c r="B12" s="16" t="s">
        <v>75</v>
      </c>
      <c r="C12" s="20">
        <v>3.4</v>
      </c>
      <c r="D12" s="21">
        <v>55</v>
      </c>
      <c r="E12" s="55">
        <f t="shared" si="2"/>
        <v>3.95</v>
      </c>
      <c r="F12" s="47" t="s">
        <v>142</v>
      </c>
      <c r="G12" s="55">
        <f t="shared" si="0"/>
        <v>3.7351443123938877</v>
      </c>
      <c r="H12" s="18"/>
      <c r="I12" s="51">
        <v>0.5</v>
      </c>
      <c r="J12" s="19">
        <f t="shared" si="3"/>
        <v>0.50560000000000005</v>
      </c>
      <c r="K12" s="19">
        <f t="shared" si="1"/>
        <v>5.7522727272727447E-2</v>
      </c>
    </row>
    <row r="13" spans="2:11" x14ac:dyDescent="0.3">
      <c r="B13" s="16" t="s">
        <v>76</v>
      </c>
      <c r="C13" s="20">
        <v>4.0999999999999996</v>
      </c>
      <c r="D13" s="21">
        <v>70</v>
      </c>
      <c r="E13" s="55">
        <f t="shared" si="2"/>
        <v>4.8</v>
      </c>
      <c r="F13" s="47" t="s">
        <v>146</v>
      </c>
      <c r="G13" s="55">
        <f>$G$16*I13/$I$16</f>
        <v>4.4821731748726652</v>
      </c>
      <c r="H13" s="18"/>
      <c r="I13" s="51">
        <v>0.6</v>
      </c>
      <c r="J13" s="19">
        <f t="shared" si="3"/>
        <v>0.61439999999999995</v>
      </c>
      <c r="K13" s="19">
        <f t="shared" si="1"/>
        <v>7.0909090909091033E-2</v>
      </c>
    </row>
    <row r="14" spans="2:11" x14ac:dyDescent="0.3">
      <c r="B14" s="16" t="s">
        <v>78</v>
      </c>
      <c r="C14" s="35">
        <v>4.8</v>
      </c>
      <c r="D14" s="21">
        <v>80</v>
      </c>
      <c r="E14" s="55">
        <f t="shared" si="2"/>
        <v>5.6</v>
      </c>
      <c r="F14" s="47" t="s">
        <v>141</v>
      </c>
      <c r="G14" s="55">
        <f>$G$16*I14/$I$16</f>
        <v>5.2292020373514427</v>
      </c>
      <c r="H14" s="18"/>
      <c r="I14" s="51">
        <v>0.7</v>
      </c>
      <c r="J14" s="19">
        <f t="shared" si="3"/>
        <v>0.71679999999999999</v>
      </c>
      <c r="K14" s="19">
        <f t="shared" si="1"/>
        <v>7.0909090909090811E-2</v>
      </c>
    </row>
    <row r="15" spans="2:11" ht="15" thickBot="1" x14ac:dyDescent="0.35">
      <c r="B15" s="22" t="s">
        <v>80</v>
      </c>
      <c r="C15" s="31">
        <v>5.5</v>
      </c>
      <c r="D15" s="23">
        <v>75</v>
      </c>
      <c r="E15" s="56">
        <f t="shared" si="2"/>
        <v>6.25</v>
      </c>
      <c r="F15" s="48" t="s">
        <v>145</v>
      </c>
      <c r="G15" s="57">
        <f>H15/Speed_mins_Km</f>
        <v>5.9762308998302203</v>
      </c>
      <c r="H15" s="46">
        <v>33</v>
      </c>
      <c r="I15" s="52">
        <v>0.8</v>
      </c>
      <c r="J15" s="24">
        <f t="shared" si="3"/>
        <v>0.8</v>
      </c>
      <c r="K15" s="54">
        <f t="shared" si="1"/>
        <v>4.5809659090909172E-2</v>
      </c>
    </row>
    <row r="16" spans="2:11" x14ac:dyDescent="0.3">
      <c r="B16" s="25" t="s">
        <v>63</v>
      </c>
      <c r="C16" s="26"/>
      <c r="D16" s="26"/>
      <c r="E16" s="27">
        <f>E15*I16/I15</f>
        <v>7.8125</v>
      </c>
      <c r="F16" s="47" t="s">
        <v>140</v>
      </c>
      <c r="G16" s="27">
        <f>G15*I16/I15</f>
        <v>7.4702886247877753</v>
      </c>
      <c r="H16" s="45">
        <v>33</v>
      </c>
      <c r="I16" s="51">
        <v>1</v>
      </c>
      <c r="J16" s="26"/>
      <c r="K16" s="53">
        <f t="shared" si="1"/>
        <v>4.5809659090909172E-2</v>
      </c>
    </row>
    <row r="17" spans="2:10" x14ac:dyDescent="0.3">
      <c r="B17" s="8"/>
    </row>
    <row r="18" spans="2:10" ht="34.200000000000003" customHeight="1" x14ac:dyDescent="0.3">
      <c r="B18" s="28" t="s">
        <v>65</v>
      </c>
      <c r="C18" s="61" t="s">
        <v>151</v>
      </c>
      <c r="D18" s="61"/>
      <c r="E18" s="61"/>
      <c r="F18" s="61"/>
      <c r="G18" s="61"/>
      <c r="H18" s="61"/>
      <c r="I18" s="61"/>
      <c r="J18" s="61"/>
    </row>
    <row r="19" spans="2:10" ht="34.200000000000003" customHeight="1" x14ac:dyDescent="0.3">
      <c r="B19" s="8"/>
      <c r="C19" s="61" t="s">
        <v>67</v>
      </c>
      <c r="D19" s="61"/>
      <c r="E19" s="61"/>
      <c r="F19" s="61"/>
      <c r="G19" s="61"/>
      <c r="H19" s="61"/>
      <c r="I19" s="61"/>
    </row>
    <row r="20" spans="2:10" s="50" customFormat="1" ht="30" customHeight="1" x14ac:dyDescent="0.3">
      <c r="C20" s="61" t="s">
        <v>150</v>
      </c>
      <c r="D20" s="61"/>
      <c r="E20" s="61"/>
      <c r="F20" s="61"/>
      <c r="G20" s="61"/>
      <c r="H20" s="61"/>
      <c r="I20" s="61"/>
    </row>
  </sheetData>
  <mergeCells count="4">
    <mergeCell ref="B4:E4"/>
    <mergeCell ref="C18:J18"/>
    <mergeCell ref="C19:I19"/>
    <mergeCell ref="C20:I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CBFE2-E611-41C5-97B0-3CAE7BEDD171}">
  <dimension ref="B2:K20"/>
  <sheetViews>
    <sheetView topLeftCell="A4" workbookViewId="0">
      <selection activeCell="N9" sqref="N9"/>
    </sheetView>
  </sheetViews>
  <sheetFormatPr defaultRowHeight="14.4" x14ac:dyDescent="0.3"/>
  <cols>
    <col min="2" max="2" width="15.6640625" customWidth="1"/>
    <col min="4" max="4" width="6.77734375" customWidth="1"/>
    <col min="5" max="6" width="10" customWidth="1"/>
  </cols>
  <sheetData>
    <row r="2" spans="2:11" ht="18" x14ac:dyDescent="0.35">
      <c r="B2" s="29" t="s">
        <v>153</v>
      </c>
      <c r="C2" s="5"/>
      <c r="D2" s="5"/>
      <c r="E2" s="5"/>
      <c r="F2" s="5"/>
      <c r="G2" s="5"/>
      <c r="H2" s="5"/>
      <c r="I2" s="5"/>
      <c r="J2" s="5"/>
      <c r="K2" s="5"/>
    </row>
    <row r="3" spans="2:11" ht="29.4" thickBot="1" x14ac:dyDescent="0.35">
      <c r="B3" s="49" t="s">
        <v>139</v>
      </c>
      <c r="C3" s="9"/>
      <c r="D3" s="9"/>
      <c r="E3" s="9"/>
      <c r="F3" s="9" t="s">
        <v>50</v>
      </c>
      <c r="G3" s="10" t="s">
        <v>51</v>
      </c>
      <c r="H3" s="9" t="s">
        <v>52</v>
      </c>
      <c r="I3" s="10" t="s">
        <v>53</v>
      </c>
      <c r="J3" s="10" t="s">
        <v>54</v>
      </c>
      <c r="K3" s="10"/>
    </row>
    <row r="4" spans="2:11" ht="30" customHeight="1" thickBot="1" x14ac:dyDescent="0.35">
      <c r="B4" s="60" t="s">
        <v>137</v>
      </c>
      <c r="C4" s="60"/>
      <c r="D4" s="60"/>
      <c r="E4" s="60"/>
      <c r="F4" s="32">
        <v>59.42</v>
      </c>
      <c r="G4" s="33">
        <v>9</v>
      </c>
      <c r="H4" s="34">
        <v>200</v>
      </c>
      <c r="I4" s="11">
        <f>G4+H4*0.01</f>
        <v>11</v>
      </c>
      <c r="J4" s="12">
        <f>F4/I4</f>
        <v>5.4018181818181823</v>
      </c>
      <c r="K4" s="12"/>
    </row>
    <row r="5" spans="2:11" x14ac:dyDescent="0.3">
      <c r="B5" s="9"/>
      <c r="C5" s="9"/>
      <c r="D5" s="9"/>
      <c r="E5" s="9"/>
      <c r="F5" s="9"/>
      <c r="G5" s="9"/>
      <c r="H5" s="9"/>
      <c r="I5" s="9"/>
      <c r="J5" s="9"/>
      <c r="K5" s="9"/>
    </row>
    <row r="6" spans="2:11" ht="43.8" thickBot="1" x14ac:dyDescent="0.35">
      <c r="B6" s="13" t="s">
        <v>55</v>
      </c>
      <c r="C6" s="14" t="s">
        <v>51</v>
      </c>
      <c r="D6" s="14" t="s">
        <v>56</v>
      </c>
      <c r="E6" s="15" t="s">
        <v>57</v>
      </c>
      <c r="F6" s="15" t="s">
        <v>138</v>
      </c>
      <c r="G6" s="15" t="s">
        <v>58</v>
      </c>
      <c r="H6" s="15" t="s">
        <v>59</v>
      </c>
      <c r="I6" s="15" t="s">
        <v>82</v>
      </c>
      <c r="J6" s="15" t="s">
        <v>60</v>
      </c>
      <c r="K6" s="15" t="s">
        <v>61</v>
      </c>
    </row>
    <row r="7" spans="2:11" x14ac:dyDescent="0.3">
      <c r="B7" s="16" t="s">
        <v>68</v>
      </c>
      <c r="C7" s="30">
        <v>1.6</v>
      </c>
      <c r="D7" s="17">
        <v>20</v>
      </c>
      <c r="E7" s="55">
        <f>C7+D7*0.01</f>
        <v>1.8</v>
      </c>
      <c r="F7" s="47" t="s">
        <v>69</v>
      </c>
      <c r="G7" s="55">
        <f t="shared" ref="G7:G14" si="0">$G$16*I7/$I$16</f>
        <v>1.7379769140911161</v>
      </c>
      <c r="H7" s="18"/>
      <c r="I7" s="51">
        <v>0.14000000000000001</v>
      </c>
      <c r="J7" s="19">
        <f>E7/$E$16</f>
        <v>0.14711538461538462</v>
      </c>
      <c r="K7" s="19">
        <f t="shared" ref="K7:K16" si="1">(E7/G7)-1</f>
        <v>3.56869446343131E-2</v>
      </c>
    </row>
    <row r="8" spans="2:11" x14ac:dyDescent="0.3">
      <c r="B8" s="16" t="s">
        <v>70</v>
      </c>
      <c r="C8" s="20">
        <v>2.2999999999999998</v>
      </c>
      <c r="D8" s="21">
        <v>50</v>
      </c>
      <c r="E8" s="55">
        <f t="shared" ref="E8:E15" si="2">C8+D8*0.01</f>
        <v>2.8</v>
      </c>
      <c r="F8" s="47" t="s">
        <v>71</v>
      </c>
      <c r="G8" s="55">
        <f t="shared" si="0"/>
        <v>2.7311065792860392</v>
      </c>
      <c r="H8" s="18"/>
      <c r="I8" s="51">
        <v>0.22</v>
      </c>
      <c r="J8" s="19">
        <f t="shared" ref="J8:J15" si="3">E8/$E$16</f>
        <v>0.22884615384615381</v>
      </c>
      <c r="K8" s="19">
        <f t="shared" si="1"/>
        <v>2.5225460345077666E-2</v>
      </c>
    </row>
    <row r="9" spans="2:11" x14ac:dyDescent="0.3">
      <c r="B9" s="16" t="s">
        <v>72</v>
      </c>
      <c r="C9" s="20">
        <v>2.6</v>
      </c>
      <c r="D9" s="21">
        <v>65</v>
      </c>
      <c r="E9" s="55">
        <f t="shared" si="2"/>
        <v>3.25</v>
      </c>
      <c r="F9" s="47" t="s">
        <v>73</v>
      </c>
      <c r="G9" s="55">
        <f t="shared" si="0"/>
        <v>3.1035302037341355</v>
      </c>
      <c r="H9" s="18"/>
      <c r="I9" s="51">
        <v>0.25</v>
      </c>
      <c r="J9" s="19">
        <f t="shared" si="3"/>
        <v>0.265625</v>
      </c>
      <c r="K9" s="19">
        <f t="shared" si="1"/>
        <v>4.7194577352472233E-2</v>
      </c>
    </row>
    <row r="10" spans="2:11" ht="15.6" customHeight="1" x14ac:dyDescent="0.3">
      <c r="B10" s="16" t="s">
        <v>74</v>
      </c>
      <c r="C10" s="20">
        <v>3.2</v>
      </c>
      <c r="D10" s="21">
        <v>75</v>
      </c>
      <c r="E10" s="55">
        <f t="shared" si="2"/>
        <v>3.95</v>
      </c>
      <c r="F10" s="47" t="s">
        <v>62</v>
      </c>
      <c r="G10" s="55">
        <f t="shared" si="0"/>
        <v>3.7242362444809625</v>
      </c>
      <c r="H10" s="18"/>
      <c r="I10" s="51">
        <v>0.3</v>
      </c>
      <c r="J10" s="19">
        <f t="shared" si="3"/>
        <v>0.32283653846153842</v>
      </c>
      <c r="K10" s="19">
        <f t="shared" si="1"/>
        <v>6.0620148856991074E-2</v>
      </c>
    </row>
    <row r="11" spans="2:11" ht="15.6" customHeight="1" x14ac:dyDescent="0.3">
      <c r="B11" s="16" t="s">
        <v>148</v>
      </c>
      <c r="C11" s="20">
        <v>2.8</v>
      </c>
      <c r="D11" s="21">
        <v>65</v>
      </c>
      <c r="E11" s="55">
        <f t="shared" si="2"/>
        <v>3.4499999999999997</v>
      </c>
      <c r="F11" s="47" t="s">
        <v>73</v>
      </c>
      <c r="G11" s="55">
        <f t="shared" si="0"/>
        <v>3.4759538281822322</v>
      </c>
      <c r="H11" s="18"/>
      <c r="I11" s="51">
        <v>0.28000000000000003</v>
      </c>
      <c r="J11" s="19">
        <f t="shared" si="3"/>
        <v>0.28197115384615379</v>
      </c>
      <c r="K11" s="19">
        <f t="shared" si="1"/>
        <v>-7.4666780587834269E-3</v>
      </c>
    </row>
    <row r="12" spans="2:11" ht="15" customHeight="1" x14ac:dyDescent="0.3">
      <c r="B12" s="16" t="s">
        <v>75</v>
      </c>
      <c r="C12" s="20">
        <v>3.3</v>
      </c>
      <c r="D12" s="21">
        <v>65</v>
      </c>
      <c r="E12" s="55">
        <f t="shared" si="2"/>
        <v>3.9499999999999997</v>
      </c>
      <c r="F12" s="47" t="s">
        <v>62</v>
      </c>
      <c r="G12" s="55">
        <f t="shared" si="0"/>
        <v>4.0966598689290592</v>
      </c>
      <c r="H12" s="18"/>
      <c r="I12" s="51">
        <v>0.33</v>
      </c>
      <c r="J12" s="19">
        <f t="shared" si="3"/>
        <v>0.32283653846153842</v>
      </c>
      <c r="K12" s="19">
        <f t="shared" si="1"/>
        <v>-3.5799864675462811E-2</v>
      </c>
    </row>
    <row r="13" spans="2:11" x14ac:dyDescent="0.3">
      <c r="B13" s="16" t="s">
        <v>76</v>
      </c>
      <c r="C13" s="20">
        <v>4.0999999999999996</v>
      </c>
      <c r="D13" s="21">
        <v>90</v>
      </c>
      <c r="E13" s="55">
        <f t="shared" si="2"/>
        <v>5</v>
      </c>
      <c r="F13" s="47" t="s">
        <v>77</v>
      </c>
      <c r="G13" s="55">
        <f t="shared" si="0"/>
        <v>4.8415071178252518</v>
      </c>
      <c r="H13" s="18"/>
      <c r="I13" s="51">
        <v>0.39</v>
      </c>
      <c r="J13" s="19">
        <f t="shared" si="3"/>
        <v>0.40865384615384615</v>
      </c>
      <c r="K13" s="19">
        <f t="shared" si="1"/>
        <v>3.2736269578374833E-2</v>
      </c>
    </row>
    <row r="14" spans="2:11" x14ac:dyDescent="0.3">
      <c r="B14" s="16" t="s">
        <v>78</v>
      </c>
      <c r="C14" s="20">
        <v>6.2</v>
      </c>
      <c r="D14" s="21">
        <v>120</v>
      </c>
      <c r="E14" s="55">
        <f t="shared" si="2"/>
        <v>7.4</v>
      </c>
      <c r="F14" s="47" t="s">
        <v>79</v>
      </c>
      <c r="G14" s="55">
        <f t="shared" si="0"/>
        <v>6.9519076563644644</v>
      </c>
      <c r="H14" s="18"/>
      <c r="I14" s="51">
        <v>0.56000000000000005</v>
      </c>
      <c r="J14" s="19">
        <f t="shared" si="3"/>
        <v>0.60480769230769227</v>
      </c>
      <c r="K14" s="19">
        <f t="shared" si="1"/>
        <v>6.4456026429710711E-2</v>
      </c>
    </row>
    <row r="15" spans="2:11" ht="15" thickBot="1" x14ac:dyDescent="0.35">
      <c r="B15" s="22" t="s">
        <v>80</v>
      </c>
      <c r="C15" s="31">
        <v>8.8000000000000007</v>
      </c>
      <c r="D15" s="23">
        <v>160</v>
      </c>
      <c r="E15" s="56">
        <f t="shared" si="2"/>
        <v>10.4</v>
      </c>
      <c r="F15" s="48" t="s">
        <v>81</v>
      </c>
      <c r="G15" s="57">
        <f>H15/Speed_mins_Km</f>
        <v>10.55200269269606</v>
      </c>
      <c r="H15" s="46">
        <v>57</v>
      </c>
      <c r="I15" s="52">
        <v>0.85</v>
      </c>
      <c r="J15" s="24">
        <f t="shared" si="3"/>
        <v>0.85</v>
      </c>
      <c r="K15" s="54">
        <f t="shared" si="1"/>
        <v>-1.4405103668261421E-2</v>
      </c>
    </row>
    <row r="16" spans="2:11" x14ac:dyDescent="0.3">
      <c r="B16" s="25" t="s">
        <v>63</v>
      </c>
      <c r="C16" s="26"/>
      <c r="D16" s="26"/>
      <c r="E16" s="27">
        <f>E15*I16/I15</f>
        <v>12.23529411764706</v>
      </c>
      <c r="F16" s="47" t="s">
        <v>64</v>
      </c>
      <c r="G16" s="27">
        <f>G15*I16/I15</f>
        <v>12.414120814936542</v>
      </c>
      <c r="H16" s="45">
        <v>67</v>
      </c>
      <c r="I16" s="51">
        <v>1</v>
      </c>
      <c r="J16" s="26"/>
      <c r="K16" s="53">
        <f t="shared" si="1"/>
        <v>-1.440510366826131E-2</v>
      </c>
    </row>
    <row r="17" spans="2:10" x14ac:dyDescent="0.3">
      <c r="B17" s="8"/>
    </row>
    <row r="18" spans="2:10" ht="34.200000000000003" customHeight="1" x14ac:dyDescent="0.3">
      <c r="B18" s="28" t="s">
        <v>65</v>
      </c>
      <c r="C18" s="61" t="s">
        <v>66</v>
      </c>
      <c r="D18" s="61"/>
      <c r="E18" s="61"/>
      <c r="F18" s="61"/>
      <c r="G18" s="61"/>
      <c r="H18" s="61"/>
      <c r="I18" s="61"/>
      <c r="J18" s="61"/>
    </row>
    <row r="19" spans="2:10" ht="33.6" customHeight="1" x14ac:dyDescent="0.3">
      <c r="B19" s="8"/>
      <c r="C19" s="61" t="s">
        <v>67</v>
      </c>
      <c r="D19" s="61"/>
      <c r="E19" s="61"/>
      <c r="F19" s="61"/>
      <c r="G19" s="61"/>
      <c r="H19" s="61"/>
      <c r="I19" s="61"/>
    </row>
    <row r="20" spans="2:10" ht="30.6" customHeight="1" x14ac:dyDescent="0.3">
      <c r="C20" s="61" t="s">
        <v>150</v>
      </c>
      <c r="D20" s="61"/>
      <c r="E20" s="61"/>
      <c r="F20" s="61"/>
      <c r="G20" s="61"/>
      <c r="H20" s="61"/>
      <c r="I20" s="61"/>
    </row>
  </sheetData>
  <mergeCells count="4">
    <mergeCell ref="B4:E4"/>
    <mergeCell ref="C18:J18"/>
    <mergeCell ref="C19:I19"/>
    <mergeCell ref="C20:I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Level C</vt:lpstr>
      <vt:lpstr>Distance C -Middle</vt:lpstr>
      <vt:lpstr>Distance C - Long</vt:lpstr>
      <vt:lpstr>'Distance C -Middle'!Adjusted_distance</vt:lpstr>
      <vt:lpstr>Adjusted_distance</vt:lpstr>
      <vt:lpstr>'Level C'!Print_Area</vt:lpstr>
      <vt:lpstr>'Distance C -Middle'!Speed_mins_Km</vt:lpstr>
      <vt:lpstr>Speed_mins_Km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Bosley</dc:creator>
  <cp:lastModifiedBy>Chris Bosley</cp:lastModifiedBy>
  <cp:lastPrinted>2025-11-14T17:23:16Z</cp:lastPrinted>
  <dcterms:created xsi:type="dcterms:W3CDTF">2024-02-09T13:20:20Z</dcterms:created>
  <dcterms:modified xsi:type="dcterms:W3CDTF">2025-11-18T16:54:27Z</dcterms:modified>
</cp:coreProperties>
</file>